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80" windowWidth="27795" windowHeight="12525"/>
  </bookViews>
  <sheets>
    <sheet name="2008-2010" sheetId="1" r:id="rId1"/>
  </sheets>
  <calcPr calcId="125725"/>
</workbook>
</file>

<file path=xl/calcChain.xml><?xml version="1.0" encoding="utf-8"?>
<calcChain xmlns="http://schemas.openxmlformats.org/spreadsheetml/2006/main">
  <c r="E9" i="1"/>
  <c r="J19"/>
  <c r="J18"/>
  <c r="L19" l="1"/>
  <c r="K19"/>
  <c r="H19"/>
  <c r="L18"/>
  <c r="H18"/>
  <c r="L15"/>
  <c r="J15"/>
  <c r="H15"/>
  <c r="L14"/>
  <c r="K14"/>
  <c r="J14"/>
  <c r="H14"/>
  <c r="G14"/>
  <c r="L13"/>
  <c r="K13"/>
  <c r="J13"/>
  <c r="H13"/>
  <c r="G13"/>
  <c r="L12"/>
  <c r="K12"/>
  <c r="J12"/>
  <c r="H12"/>
  <c r="L11"/>
  <c r="K11"/>
  <c r="J11"/>
  <c r="H11"/>
  <c r="L10"/>
  <c r="K10"/>
  <c r="J10"/>
  <c r="H10"/>
  <c r="G10"/>
  <c r="G9"/>
  <c r="F9"/>
  <c r="K9" s="1"/>
  <c r="J9"/>
  <c r="D9"/>
  <c r="C9"/>
  <c r="C8" s="1"/>
  <c r="C22" s="1"/>
  <c r="B9"/>
  <c r="K8"/>
  <c r="F8"/>
  <c r="F22" s="1"/>
  <c r="E8"/>
  <c r="J8" s="1"/>
  <c r="D8"/>
  <c r="B8"/>
  <c r="B22" s="1"/>
  <c r="H9" l="1"/>
  <c r="H8" s="1"/>
  <c r="L9"/>
  <c r="L8"/>
  <c r="G11"/>
  <c r="G15"/>
  <c r="G18"/>
  <c r="G19"/>
  <c r="G12"/>
</calcChain>
</file>

<file path=xl/sharedStrings.xml><?xml version="1.0" encoding="utf-8"?>
<sst xmlns="http://schemas.openxmlformats.org/spreadsheetml/2006/main" count="51" uniqueCount="38">
  <si>
    <t>Структура и динамика безвозмездных поступлений в доход бюджета Мурманской области за 2008-2010 годы</t>
  </si>
  <si>
    <t>Наименование</t>
  </si>
  <si>
    <t>2008 год</t>
  </si>
  <si>
    <t>2009 год</t>
  </si>
  <si>
    <t>2010 год</t>
  </si>
  <si>
    <t>Отклонения, %</t>
  </si>
  <si>
    <t>Исполнено</t>
  </si>
  <si>
    <t>Утверждено Законом «Об областном бюджете на 2010 год и на плановый период 2011 и 2012 годов» № 1173-01-ЗМО от 17.12.2009</t>
  </si>
  <si>
    <t>Утверждено Законом «Об областном бюджете на 2010 год и на плановый период 2011 и 2012 годов» в редакции от 24.12.2010</t>
  </si>
  <si>
    <t>Отклонение исполнения от назначений, утвержденных Законом «Об областном бюджете на 2010 год и на плановый период 2011 и 2012 годов» в ред. от 24.12.2010</t>
  </si>
  <si>
    <t>Исполнено в % от назаначений утвержденных Законом «Об областном бюджете на 2010 год и на плановый период 2011 и 2012 годов»</t>
  </si>
  <si>
    <t>от 2008 года</t>
  </si>
  <si>
    <t>от 2009 года</t>
  </si>
  <si>
    <t>тыс. рублей</t>
  </si>
  <si>
    <t>Удельный вес, %</t>
  </si>
  <si>
    <t>№ 1173-01-ЗМО от 17.12.2009</t>
  </si>
  <si>
    <t>в ред. от 24.12.2010</t>
  </si>
  <si>
    <t>БЕЗВОЗМЕЗДНЫЕ ПОСТУПЛЕНИЯ</t>
  </si>
  <si>
    <t>в 1,6 раза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</si>
  <si>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</si>
  <si>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</si>
  <si>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в 1,5 раза</t>
  </si>
  <si>
    <t>Субсидии бюджетам субъектов Российской Федерации и муниципальных образований (межбюджетные субсидии)</t>
  </si>
  <si>
    <t>в 3,5 раза</t>
  </si>
  <si>
    <t xml:space="preserve">Субвенции бюджетам субъектов Российской Федерации и муниципальных образований </t>
  </si>
  <si>
    <t>в 1,2 раза</t>
  </si>
  <si>
    <t>Иные межбюджетные трансферты</t>
  </si>
  <si>
    <t>в 2,1 раза</t>
  </si>
  <si>
    <t>Прочие безвозмездные поступления от других бюджетов бюджетной системы</t>
  </si>
  <si>
    <t>-</t>
  </si>
  <si>
    <t>БЕЗВОЗМЕЗДНЫЕ ПОСТУПЛЕНИЯ ОТ ГОСУДАРСТВЕНЫХ (МУНИЦИПАЛЬНЫХ) ОРГАНИЗАЦИЙ</t>
  </si>
  <si>
    <t xml:space="preserve">Безвозмездные поступления от государственной корпорации Фонд содействия реформированию жилищно-коммунального хозяйства </t>
  </si>
  <si>
    <t>ПРОЧИЕ БЕЗВОЗМЕЗДНЫЕ ПОСТУПЛЕНИЯ</t>
  </si>
  <si>
    <t>Справочно:</t>
  </si>
  <si>
    <t>ДОХОДЫ, всего</t>
  </si>
  <si>
    <t>х</t>
  </si>
  <si>
    <t>Удельный вес безвозмездных поступлений в доходах областного бюджета, %</t>
  </si>
  <si>
    <t>Приложение № 9 к заключению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</si>
</sst>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164" fontId="0" fillId="0" borderId="0" xfId="0" applyNumberFormat="1"/>
    <xf numFmtId="4" fontId="0" fillId="0" borderId="0" xfId="0" applyNumberFormat="1"/>
    <xf numFmtId="0" fontId="3" fillId="0" borderId="1" xfId="0" applyFont="1" applyBorder="1" applyAlignment="1">
      <alignment horizontal="center"/>
    </xf>
    <xf numFmtId="164" fontId="3" fillId="0" borderId="0" xfId="0" applyNumberFormat="1" applyFont="1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/>
    </xf>
    <xf numFmtId="0" fontId="4" fillId="0" borderId="7" xfId="0" applyFont="1" applyFill="1" applyBorder="1" applyAlignment="1">
      <alignment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Fill="1" applyBorder="1" applyAlignment="1">
      <alignment vertical="center" wrapText="1"/>
    </xf>
    <xf numFmtId="165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0" xfId="0" applyFont="1"/>
    <xf numFmtId="164" fontId="5" fillId="0" borderId="5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4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2"/>
  <sheetViews>
    <sheetView tabSelected="1" zoomScale="115" zoomScaleNormal="115" workbookViewId="0">
      <selection activeCell="H8" sqref="H8"/>
    </sheetView>
  </sheetViews>
  <sheetFormatPr defaultRowHeight="15"/>
  <cols>
    <col min="1" max="1" width="27.7109375" customWidth="1"/>
    <col min="2" max="3" width="12.7109375" customWidth="1"/>
    <col min="4" max="5" width="14.7109375" customWidth="1"/>
    <col min="6" max="6" width="10" customWidth="1"/>
    <col min="7" max="7" width="9" customWidth="1"/>
    <col min="8" max="8" width="19.28515625" customWidth="1"/>
    <col min="9" max="9" width="13.5703125" customWidth="1"/>
    <col min="10" max="10" width="11.7109375" customWidth="1"/>
    <col min="11" max="11" width="8.5703125" customWidth="1"/>
    <col min="12" max="12" width="11.28515625" customWidth="1"/>
    <col min="13" max="13" width="9.140625" style="1"/>
    <col min="14" max="14" width="12.7109375" bestFit="1" customWidth="1"/>
  </cols>
  <sheetData>
    <row r="1" spans="1:14" ht="15.75">
      <c r="J1" s="25" t="s">
        <v>37</v>
      </c>
    </row>
    <row r="3" spans="1:14" s="2" customFormat="1" ht="15.75" customHeight="1">
      <c r="A3" s="36" t="s">
        <v>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1"/>
    </row>
    <row r="4" spans="1:14" s="2" customFormat="1">
      <c r="M4" s="1"/>
    </row>
    <row r="5" spans="1:14" s="5" customFormat="1" ht="15" customHeight="1">
      <c r="A5" s="37" t="s">
        <v>1</v>
      </c>
      <c r="B5" s="3" t="s">
        <v>2</v>
      </c>
      <c r="C5" s="3" t="s">
        <v>3</v>
      </c>
      <c r="D5" s="38" t="s">
        <v>4</v>
      </c>
      <c r="E5" s="39"/>
      <c r="F5" s="39"/>
      <c r="G5" s="39"/>
      <c r="H5" s="39"/>
      <c r="I5" s="39"/>
      <c r="J5" s="40"/>
      <c r="K5" s="41" t="s">
        <v>5</v>
      </c>
      <c r="L5" s="41"/>
      <c r="M5" s="4"/>
    </row>
    <row r="6" spans="1:14" ht="66.75" customHeight="1">
      <c r="A6" s="37"/>
      <c r="B6" s="42" t="s">
        <v>6</v>
      </c>
      <c r="C6" s="42" t="s">
        <v>6</v>
      </c>
      <c r="D6" s="37" t="s">
        <v>7</v>
      </c>
      <c r="E6" s="37" t="s">
        <v>8</v>
      </c>
      <c r="F6" s="44" t="s">
        <v>6</v>
      </c>
      <c r="G6" s="45"/>
      <c r="H6" s="37" t="s">
        <v>9</v>
      </c>
      <c r="I6" s="46" t="s">
        <v>10</v>
      </c>
      <c r="J6" s="47"/>
      <c r="K6" s="42" t="s">
        <v>11</v>
      </c>
      <c r="L6" s="42" t="s">
        <v>12</v>
      </c>
    </row>
    <row r="7" spans="1:14" ht="54" customHeight="1">
      <c r="A7" s="37"/>
      <c r="B7" s="43"/>
      <c r="C7" s="43"/>
      <c r="D7" s="37"/>
      <c r="E7" s="37"/>
      <c r="F7" s="6" t="s">
        <v>13</v>
      </c>
      <c r="G7" s="6" t="s">
        <v>14</v>
      </c>
      <c r="H7" s="37"/>
      <c r="I7" s="7" t="s">
        <v>15</v>
      </c>
      <c r="J7" s="8" t="s">
        <v>16</v>
      </c>
      <c r="K7" s="43"/>
      <c r="L7" s="43"/>
    </row>
    <row r="8" spans="1:14" ht="24">
      <c r="A8" s="9" t="s">
        <v>17</v>
      </c>
      <c r="B8" s="10">
        <f t="shared" ref="B8:C8" si="0">B9+B15+B19</f>
        <v>13339765.43</v>
      </c>
      <c r="C8" s="10">
        <f t="shared" si="0"/>
        <v>13055188.1</v>
      </c>
      <c r="D8" s="10">
        <f>D9+D15+D19</f>
        <v>6393321.4000000004</v>
      </c>
      <c r="E8" s="10">
        <f>E9+E15+E19</f>
        <v>10476493.289999999</v>
      </c>
      <c r="F8" s="10">
        <f>F9+F15+F19</f>
        <v>10466878.420000002</v>
      </c>
      <c r="G8" s="10">
        <v>100</v>
      </c>
      <c r="H8" s="10">
        <f>H9+H15+H19</f>
        <v>9614.8699999999371</v>
      </c>
      <c r="I8" s="10" t="s">
        <v>18</v>
      </c>
      <c r="J8" s="10">
        <f t="shared" ref="J8:J15" si="1">F8/E8*100</f>
        <v>99.908224348225616</v>
      </c>
      <c r="K8" s="10">
        <f>((F8/B8)*100)-100</f>
        <v>-21.536263325433893</v>
      </c>
      <c r="L8" s="10">
        <f>(F8/C8*100)-100</f>
        <v>-19.825908751173017</v>
      </c>
      <c r="N8" s="1"/>
    </row>
    <row r="9" spans="1:14" ht="60">
      <c r="A9" s="9" t="s">
        <v>19</v>
      </c>
      <c r="B9" s="10">
        <f t="shared" ref="B9:C9" si="2">SUM(B10:B14)</f>
        <v>13336615.85</v>
      </c>
      <c r="C9" s="10">
        <f t="shared" si="2"/>
        <v>12433126.5</v>
      </c>
      <c r="D9" s="10">
        <f>SUM(D10:D14)</f>
        <v>5694100.4000000004</v>
      </c>
      <c r="E9" s="11">
        <f>SUM(E10:E14)</f>
        <v>9377348.6099999994</v>
      </c>
      <c r="F9" s="10">
        <f>SUM(F10:F14)</f>
        <v>9367736.870000001</v>
      </c>
      <c r="G9" s="10">
        <f>F9*100/F8</f>
        <v>89.498860062234286</v>
      </c>
      <c r="H9" s="10">
        <f>SUM(H10:H14)</f>
        <v>9611.7400000000489</v>
      </c>
      <c r="I9" s="10" t="s">
        <v>18</v>
      </c>
      <c r="J9" s="10">
        <f t="shared" si="1"/>
        <v>99.897500451356279</v>
      </c>
      <c r="K9" s="10">
        <f t="shared" ref="K9:K14" si="3">((F9/B9)*100)-100</f>
        <v>-29.759265953513975</v>
      </c>
      <c r="L9" s="10">
        <f t="shared" ref="L9:L19" si="4">(F9/C9*100)-100</f>
        <v>-24.655018429998265</v>
      </c>
    </row>
    <row r="10" spans="1:14" ht="36">
      <c r="A10" s="9" t="s">
        <v>20</v>
      </c>
      <c r="B10" s="12">
        <v>6029226.2000000002</v>
      </c>
      <c r="C10" s="13">
        <v>5437338.4000000004</v>
      </c>
      <c r="D10" s="13">
        <v>2979184.7</v>
      </c>
      <c r="E10" s="13">
        <v>4450144.7</v>
      </c>
      <c r="F10" s="13">
        <v>4450144.7</v>
      </c>
      <c r="G10" s="13">
        <f>F10*100/F8</f>
        <v>42.516445891801993</v>
      </c>
      <c r="H10" s="13">
        <f>E10-F10</f>
        <v>0</v>
      </c>
      <c r="I10" s="13" t="s">
        <v>21</v>
      </c>
      <c r="J10" s="12">
        <f t="shared" si="1"/>
        <v>100</v>
      </c>
      <c r="K10" s="12">
        <f t="shared" si="3"/>
        <v>-26.190450442877719</v>
      </c>
      <c r="L10" s="12">
        <f t="shared" si="4"/>
        <v>-18.155826019583415</v>
      </c>
      <c r="M10" s="2"/>
    </row>
    <row r="11" spans="1:14" ht="48">
      <c r="A11" s="9" t="s">
        <v>22</v>
      </c>
      <c r="B11" s="12">
        <v>2298711.16</v>
      </c>
      <c r="C11" s="13">
        <v>2058681.5</v>
      </c>
      <c r="D11" s="13">
        <v>339050.2</v>
      </c>
      <c r="E11" s="13">
        <v>1180705.2</v>
      </c>
      <c r="F11" s="13">
        <v>1182481.81</v>
      </c>
      <c r="G11" s="13">
        <f>F11*100/F8</f>
        <v>11.297368351394301</v>
      </c>
      <c r="H11" s="13">
        <f t="shared" ref="H11:H14" si="5">E11-F11</f>
        <v>-1776.6100000001024</v>
      </c>
      <c r="I11" s="13" t="s">
        <v>23</v>
      </c>
      <c r="J11" s="12">
        <f t="shared" si="1"/>
        <v>100.15047024439295</v>
      </c>
      <c r="K11" s="12">
        <f t="shared" si="3"/>
        <v>-48.558921600224011</v>
      </c>
      <c r="L11" s="12">
        <f t="shared" si="4"/>
        <v>-42.561206772392914</v>
      </c>
    </row>
    <row r="12" spans="1:14" ht="36">
      <c r="A12" s="9" t="s">
        <v>24</v>
      </c>
      <c r="B12" s="12">
        <v>1417156.97</v>
      </c>
      <c r="C12" s="13">
        <v>1675412</v>
      </c>
      <c r="D12" s="13">
        <v>1607708.9</v>
      </c>
      <c r="E12" s="13">
        <v>1869665.8</v>
      </c>
      <c r="F12" s="13">
        <v>1872202.4</v>
      </c>
      <c r="G12" s="13">
        <f>F12*100/F8</f>
        <v>17.88692220235037</v>
      </c>
      <c r="H12" s="13">
        <f t="shared" si="5"/>
        <v>-2536.5999999998603</v>
      </c>
      <c r="I12" s="13" t="s">
        <v>25</v>
      </c>
      <c r="J12" s="12">
        <f t="shared" si="1"/>
        <v>100.13567130553491</v>
      </c>
      <c r="K12" s="12">
        <f t="shared" si="3"/>
        <v>32.109740814385589</v>
      </c>
      <c r="L12" s="12">
        <f t="shared" si="4"/>
        <v>11.745791482930755</v>
      </c>
    </row>
    <row r="13" spans="1:14">
      <c r="A13" s="9" t="s">
        <v>26</v>
      </c>
      <c r="B13" s="12">
        <v>3403132.4</v>
      </c>
      <c r="C13" s="13">
        <v>3044656.3</v>
      </c>
      <c r="D13" s="13">
        <v>768156.6</v>
      </c>
      <c r="E13" s="13">
        <v>1631369.5</v>
      </c>
      <c r="F13" s="13">
        <v>1631338.23</v>
      </c>
      <c r="G13" s="13">
        <f>F13*100/F8</f>
        <v>15.585718726634447</v>
      </c>
      <c r="H13" s="13">
        <f t="shared" si="5"/>
        <v>31.270000000018626</v>
      </c>
      <c r="I13" s="13" t="s">
        <v>27</v>
      </c>
      <c r="J13" s="12">
        <f t="shared" si="1"/>
        <v>99.998083205552149</v>
      </c>
      <c r="K13" s="12">
        <f t="shared" si="3"/>
        <v>-52.063627321699272</v>
      </c>
      <c r="L13" s="12">
        <f t="shared" si="4"/>
        <v>-46.419626083903132</v>
      </c>
    </row>
    <row r="14" spans="1:14" ht="36">
      <c r="A14" s="9" t="s">
        <v>28</v>
      </c>
      <c r="B14" s="12">
        <v>188389.12</v>
      </c>
      <c r="C14" s="13">
        <v>217038.3</v>
      </c>
      <c r="D14" s="13">
        <v>0</v>
      </c>
      <c r="E14" s="13">
        <v>245463.41</v>
      </c>
      <c r="F14" s="13">
        <v>231569.73</v>
      </c>
      <c r="G14" s="13">
        <f>F14*100/F8</f>
        <v>2.2124048900531696</v>
      </c>
      <c r="H14" s="13">
        <f t="shared" si="5"/>
        <v>13893.679999999993</v>
      </c>
      <c r="I14" s="13" t="s">
        <v>29</v>
      </c>
      <c r="J14" s="12">
        <f t="shared" si="1"/>
        <v>94.339816268339135</v>
      </c>
      <c r="K14" s="12">
        <f t="shared" si="3"/>
        <v>22.920968047411662</v>
      </c>
      <c r="L14" s="12">
        <f t="shared" si="4"/>
        <v>6.6953298104528187</v>
      </c>
    </row>
    <row r="15" spans="1:14" ht="36" customHeight="1">
      <c r="A15" s="33" t="s">
        <v>30</v>
      </c>
      <c r="B15" s="32">
        <v>0</v>
      </c>
      <c r="C15" s="32">
        <v>620805.1</v>
      </c>
      <c r="D15" s="32">
        <v>699221</v>
      </c>
      <c r="E15" s="32">
        <v>1098014.68</v>
      </c>
      <c r="F15" s="32">
        <v>1098011.55</v>
      </c>
      <c r="G15" s="32">
        <f>F15*100/F8</f>
        <v>10.490343977837089</v>
      </c>
      <c r="H15" s="26">
        <f>E15-F15</f>
        <v>3.1299999998882413</v>
      </c>
      <c r="I15" s="26" t="s">
        <v>18</v>
      </c>
      <c r="J15" s="29">
        <f t="shared" si="1"/>
        <v>99.999714940058908</v>
      </c>
      <c r="K15" s="26">
        <v>0</v>
      </c>
      <c r="L15" s="29">
        <f t="shared" si="4"/>
        <v>76.86896418859962</v>
      </c>
    </row>
    <row r="16" spans="1:14">
      <c r="A16" s="34"/>
      <c r="B16" s="32"/>
      <c r="C16" s="32"/>
      <c r="D16" s="32"/>
      <c r="E16" s="32"/>
      <c r="F16" s="32"/>
      <c r="G16" s="32"/>
      <c r="H16" s="27"/>
      <c r="I16" s="27"/>
      <c r="J16" s="30"/>
      <c r="K16" s="27"/>
      <c r="L16" s="30"/>
    </row>
    <row r="17" spans="1:12">
      <c r="A17" s="35"/>
      <c r="B17" s="32"/>
      <c r="C17" s="32"/>
      <c r="D17" s="32"/>
      <c r="E17" s="32"/>
      <c r="F17" s="32"/>
      <c r="G17" s="32"/>
      <c r="H17" s="28"/>
      <c r="I17" s="28"/>
      <c r="J17" s="31"/>
      <c r="K17" s="28"/>
      <c r="L17" s="31"/>
    </row>
    <row r="18" spans="1:12" ht="48">
      <c r="A18" s="9" t="s">
        <v>31</v>
      </c>
      <c r="B18" s="12">
        <v>0</v>
      </c>
      <c r="C18" s="13">
        <v>620805.1</v>
      </c>
      <c r="D18" s="13">
        <v>699221</v>
      </c>
      <c r="E18" s="13">
        <v>1098014.68</v>
      </c>
      <c r="F18" s="13">
        <v>1098011.55</v>
      </c>
      <c r="G18" s="13">
        <f>F18*100/F8</f>
        <v>10.490343977837089</v>
      </c>
      <c r="H18" s="13">
        <f>E18-F18</f>
        <v>3.1299999998882413</v>
      </c>
      <c r="I18" s="13" t="s">
        <v>18</v>
      </c>
      <c r="J18" s="10">
        <f>(F18/E18*100)-0.1</f>
        <v>99.899714940058914</v>
      </c>
      <c r="K18" s="13">
        <v>0</v>
      </c>
      <c r="L18" s="13">
        <f t="shared" si="4"/>
        <v>76.86896418859962</v>
      </c>
    </row>
    <row r="19" spans="1:12" ht="24">
      <c r="A19" s="9" t="s">
        <v>32</v>
      </c>
      <c r="B19" s="10">
        <v>3149.58</v>
      </c>
      <c r="C19" s="14">
        <v>1256.5</v>
      </c>
      <c r="D19" s="14">
        <v>0</v>
      </c>
      <c r="E19" s="14">
        <v>1130</v>
      </c>
      <c r="F19" s="14">
        <v>1130</v>
      </c>
      <c r="G19" s="14">
        <f>F19*100/F8</f>
        <v>1.0795959928614512E-2</v>
      </c>
      <c r="H19" s="14">
        <f>E19-F19</f>
        <v>0</v>
      </c>
      <c r="I19" s="14" t="s">
        <v>29</v>
      </c>
      <c r="J19" s="10">
        <f>(F19/E19*100)-0.1</f>
        <v>99.9</v>
      </c>
      <c r="K19" s="14">
        <f t="shared" ref="K19" si="6">((F19/B19)*100)-100</f>
        <v>-64.122200420373503</v>
      </c>
      <c r="L19" s="14">
        <f t="shared" si="4"/>
        <v>-10.067648229208118</v>
      </c>
    </row>
    <row r="20" spans="1:12">
      <c r="A20" s="15" t="s">
        <v>33</v>
      </c>
      <c r="B20" s="16"/>
      <c r="C20" s="17"/>
      <c r="D20" s="17"/>
      <c r="E20" s="17"/>
      <c r="F20" s="17"/>
      <c r="G20" s="17"/>
      <c r="H20" s="17"/>
      <c r="I20" s="17"/>
      <c r="J20" s="16"/>
      <c r="K20" s="17"/>
      <c r="L20" s="17"/>
    </row>
    <row r="21" spans="1:12">
      <c r="A21" s="18" t="s">
        <v>34</v>
      </c>
      <c r="B21" s="19">
        <v>37019704.299999997</v>
      </c>
      <c r="C21" s="20">
        <v>35875595.600000001</v>
      </c>
      <c r="D21" s="21" t="s">
        <v>35</v>
      </c>
      <c r="E21" s="21" t="s">
        <v>35</v>
      </c>
      <c r="F21" s="20">
        <v>40119662</v>
      </c>
      <c r="G21" s="21" t="s">
        <v>35</v>
      </c>
      <c r="H21" s="21" t="s">
        <v>35</v>
      </c>
      <c r="I21" s="20" t="s">
        <v>35</v>
      </c>
      <c r="J21" s="21" t="s">
        <v>35</v>
      </c>
      <c r="K21" s="20" t="s">
        <v>35</v>
      </c>
      <c r="L21" s="21" t="s">
        <v>35</v>
      </c>
    </row>
    <row r="22" spans="1:12" ht="36">
      <c r="A22" s="22" t="s">
        <v>36</v>
      </c>
      <c r="B22" s="23">
        <f>B8*100/B21</f>
        <v>36.03423010053595</v>
      </c>
      <c r="C22" s="23">
        <f>C8*100/C21</f>
        <v>36.390164070195951</v>
      </c>
      <c r="D22" s="23"/>
      <c r="E22" s="23"/>
      <c r="F22" s="23">
        <f>F8*100/F21</f>
        <v>26.089149056141107</v>
      </c>
      <c r="G22" s="23"/>
      <c r="H22" s="24"/>
      <c r="I22" s="24"/>
      <c r="J22" s="24"/>
      <c r="K22" s="24"/>
      <c r="L22" s="24"/>
    </row>
  </sheetData>
  <mergeCells count="25">
    <mergeCell ref="A3:L3"/>
    <mergeCell ref="A5:A7"/>
    <mergeCell ref="D5:J5"/>
    <mergeCell ref="K5:L5"/>
    <mergeCell ref="B6:B7"/>
    <mergeCell ref="C6:C7"/>
    <mergeCell ref="D6:D7"/>
    <mergeCell ref="E6:E7"/>
    <mergeCell ref="F6:G6"/>
    <mergeCell ref="H6:H7"/>
    <mergeCell ref="I6:J6"/>
    <mergeCell ref="K6:K7"/>
    <mergeCell ref="L6:L7"/>
    <mergeCell ref="A15:A17"/>
    <mergeCell ref="B15:B17"/>
    <mergeCell ref="C15:C17"/>
    <mergeCell ref="D15:D17"/>
    <mergeCell ref="E15:E17"/>
    <mergeCell ref="K15:K17"/>
    <mergeCell ref="L15:L17"/>
    <mergeCell ref="F15:F17"/>
    <mergeCell ref="G15:G17"/>
    <mergeCell ref="H15:H17"/>
    <mergeCell ref="I15:I17"/>
    <mergeCell ref="J15:J17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2008-2010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User12</cp:lastModifiedBy>
  <cp:lastPrinted>2011-05-31T12:39:25Z</cp:lastPrinted>
  <dcterms:created xsi:type="dcterms:W3CDTF">2011-05-24T07:36:28Z</dcterms:created>
  <dcterms:modified xsi:type="dcterms:W3CDTF">2011-05-31T12:39:32Z</dcterms:modified>
</cp:coreProperties>
</file>